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ughampc.sharepoint.com/sites/Finance/Shared Documents/AGAR 2024 25/MOORE/"/>
    </mc:Choice>
  </mc:AlternateContent>
  <xr:revisionPtr revIDLastSave="0" documentId="8_{5E73C0C5-07C8-46D8-A370-7969349F63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K26" i="1" s="1"/>
  <c r="H24" i="1"/>
  <c r="H20" i="1"/>
  <c r="K20" i="1" s="1"/>
  <c r="H18" i="1"/>
  <c r="L18" i="1" s="1"/>
  <c r="H16" i="1"/>
  <c r="L16" i="1" s="1"/>
  <c r="H14" i="1"/>
  <c r="L14" i="1" s="1"/>
  <c r="H12" i="1"/>
  <c r="L12" i="1" s="1"/>
  <c r="M26" i="1"/>
  <c r="M24" i="1"/>
  <c r="G28" i="1"/>
  <c r="M28" i="1" s="1"/>
  <c r="G26" i="1"/>
  <c r="G24" i="1"/>
  <c r="G20" i="1"/>
  <c r="M20" i="1"/>
  <c r="G18" i="1"/>
  <c r="M18" i="1"/>
  <c r="G16" i="1"/>
  <c r="M16" i="1"/>
  <c r="G14" i="1"/>
  <c r="M14" i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L24" i="1"/>
  <c r="K28" i="1"/>
  <c r="L26" i="1"/>
  <c r="N26" i="1" s="1"/>
  <c r="F22" i="1"/>
  <c r="N10" i="1" s="1"/>
  <c r="D22" i="1"/>
  <c r="H22" i="1" s="1"/>
  <c r="K18" i="1"/>
  <c r="N18" i="1" l="1"/>
  <c r="N16" i="1"/>
  <c r="N28" i="1"/>
  <c r="N24" i="1"/>
  <c r="K16" i="1"/>
  <c r="K14" i="1"/>
  <c r="N12" i="1"/>
  <c r="K12" i="1"/>
  <c r="L22" i="1"/>
  <c r="K22" i="1"/>
  <c r="J22" i="1"/>
  <c r="G22" i="1"/>
  <c r="M22" i="1" s="1"/>
  <c r="I22" i="1"/>
  <c r="L20" i="1"/>
  <c r="N22" i="1" l="1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<sst xmlns="http://schemas.openxmlformats.org/spreadsheetml/2006/main" count="28" uniqueCount="25">
  <si>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</si>
  <si>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</si>
  <si>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</si>
  <si>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</si>
  <si>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</si>
  <si>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</si>
  <si>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</si>
  <si>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</si>
  <si>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</si>
  <si>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</si>
  <si>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</si>
  <si>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</si>
  <si>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</si>
  <si>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</si>
  <si>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</si>
  <si>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</si>
  <si>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</si>
  <si>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</si>
  <si>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</si>
  <si>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</si>
  <si>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</si>
  <si>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</si>
  <si>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</si>
  <si>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 xml:space="preserve">£15,770 in S106 income, not received in the previous year - major contributor to the surplus. There were also minor gains in interest income and polling station fees. </t>
  </si>
  <si>
    <t>Expenditure allocated to a replacement bus shelter and traffic calming measures to a total of £19,949. A further £14,051 was spent on maintenance and improvements to various parish assets, including pavilions and open spaces. Additionally, £3,722 was invested in the development and ongoing support of a new Council website, ensuring accessibility and improved digital communication.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</si>
</sst>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3" fontId="9" fillId="3" borderId="2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H10" workbookViewId="0">
      <selection activeCell="F30" sqref="F30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7" t="s">
        <v>20</v>
      </c>
      <c r="B4" s="28"/>
      <c r="C4" s="28"/>
      <c r="D4" s="28"/>
      <c r="E4" s="28"/>
      <c r="F4" s="28"/>
      <c r="G4" s="28"/>
      <c r="H4" s="28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58.5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32" t="s">
        <v>11</v>
      </c>
      <c r="M7" s="33"/>
      <c r="N7" s="20" t="s">
        <v>16</v>
      </c>
      <c r="O7" s="19" t="s">
        <v>22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31" t="s">
        <v>2</v>
      </c>
      <c r="B10" s="31"/>
      <c r="C10" s="31"/>
      <c r="D10" s="7">
        <v>83458</v>
      </c>
      <c r="F10" s="7">
        <v>72961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4" t="s">
        <v>13</v>
      </c>
      <c r="B12" s="35"/>
      <c r="C12" s="36"/>
      <c r="D12" s="7">
        <v>139000</v>
      </c>
      <c r="F12" s="7">
        <v>136000</v>
      </c>
      <c r="G12" s="4">
        <f>D12-F12</f>
        <v>3000</v>
      </c>
      <c r="H12" s="5">
        <f>IF((D12&gt;F12),(D12-F12)/F12,IF(D12&lt;F12,-(D12-F12)/F12,IF(D12=F12,0)))</f>
        <v>2.2058823529411766E-2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29.25" thickBot="1" x14ac:dyDescent="0.25">
      <c r="A14" s="29" t="s">
        <v>3</v>
      </c>
      <c r="B14" s="29"/>
      <c r="C14" s="29"/>
      <c r="D14" s="7">
        <v>22955</v>
      </c>
      <c r="F14" s="7">
        <v>5966</v>
      </c>
      <c r="G14" s="4">
        <f>D14-F14</f>
        <v>16989</v>
      </c>
      <c r="H14" s="5">
        <f>IF((D14&gt;F14),(D14-F14)/F14,IF(D14&lt;F14,-(D14-F14)/F14,IF(D14=F14,0)))</f>
        <v>2.8476366074421722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24"/>
      <c r="O14" s="38" t="s">
        <v>23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9" t="s">
        <v>4</v>
      </c>
      <c r="B16" s="29"/>
      <c r="C16" s="29"/>
      <c r="D16" s="7">
        <v>61186</v>
      </c>
      <c r="F16" s="7">
        <v>61129</v>
      </c>
      <c r="G16" s="4">
        <f>D16-F16</f>
        <v>57</v>
      </c>
      <c r="H16" s="5">
        <f>IF((D16&gt;F16),(D16-F16)/F16,IF(D16&lt;F16,-(D16-F16)/F16,IF(D16=F16,0)))</f>
        <v>9.324543179178459E-4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9" t="s">
        <v>7</v>
      </c>
      <c r="B18" s="29"/>
      <c r="C18" s="29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72" thickBot="1" x14ac:dyDescent="0.25">
      <c r="A20" s="29" t="s">
        <v>14</v>
      </c>
      <c r="B20" s="29"/>
      <c r="C20" s="29"/>
      <c r="D20" s="7">
        <v>108149</v>
      </c>
      <c r="F20" s="7">
        <v>70340</v>
      </c>
      <c r="G20" s="4">
        <f>D20-F20</f>
        <v>37809</v>
      </c>
      <c r="H20" s="5">
        <f>IF((D20&gt;F20),(D20-F20)/F20,IF(D20&lt;F20,-(D20-F20)/F20,IF(D20=F20,0)))</f>
        <v>0.5375177708274097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/>
      <c r="O20" s="37" t="s">
        <v>24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76078</v>
      </c>
      <c r="F22" s="21">
        <f>F10+F12+F14-F16-F18-F20</f>
        <v>83458</v>
      </c>
      <c r="G22" s="4">
        <f>D22-F22</f>
        <v>-7380</v>
      </c>
      <c r="H22" s="5">
        <f>IF((D22&gt;F22),(D22-F22)/F22,IF(D22&lt;F22,-(D22-F22)/F22,IF(D22=F22,0)))</f>
        <v>8.8427712142634618E-2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9" t="s">
        <v>9</v>
      </c>
      <c r="B24" s="29"/>
      <c r="C24" s="29"/>
      <c r="D24" s="7">
        <v>81083</v>
      </c>
      <c r="F24" s="7">
        <v>81789</v>
      </c>
      <c r="G24" s="4">
        <f>D24-F24</f>
        <v>-706</v>
      </c>
      <c r="H24" s="5">
        <f>IF((D24&gt;F24),(D24-F24)/F24,IF(D24&lt;F24,-(D24-F24)/F24,IF(D24=F24,0)))</f>
        <v>8.6319676240081186E-3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9" t="s">
        <v>8</v>
      </c>
      <c r="B26" s="29"/>
      <c r="C26" s="29"/>
      <c r="D26" s="7">
        <v>1849570</v>
      </c>
      <c r="F26" s="7">
        <v>1839570</v>
      </c>
      <c r="G26" s="4">
        <f>D26-F26</f>
        <v>10000</v>
      </c>
      <c r="H26" s="5">
        <f>IF((D26&gt;F26),(D26-F26)/F26,IF(D26&lt;F26,-(D26-F26)/F26,IF(D26=F26,0)))</f>
        <v>5.4360529906445527E-3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9" t="s">
        <v>6</v>
      </c>
      <c r="B28" s="29"/>
      <c r="C28" s="29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O31" s="25"/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26"/>
      <c r="P32" s="15"/>
      <c r="Q32" s="15"/>
      <c r="R32" s="15"/>
      <c r="S32" s="15"/>
      <c r="T32" s="15"/>
      <c r="U32" s="15"/>
      <c r="V32" s="15"/>
      <c r="W32" s="15"/>
    </row>
    <row r="33" spans="3:15" x14ac:dyDescent="0.2">
      <c r="O33" s="25"/>
    </row>
    <row r="34" spans="3:15" ht="18" x14ac:dyDescent="0.25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9D09679B9A942941FE9E2117472FD" ma:contentTypeVersion="15" ma:contentTypeDescription="Create a new document." ma:contentTypeScope="" ma:versionID="f1b7e5ac30efeda95cdab5735952b4dc">
  <xsd:schema xmlns:xsd="http://www.w3.org/2001/XMLSchema" xmlns:xs="http://www.w3.org/2001/XMLSchema" xmlns:p="http://schemas.microsoft.com/office/2006/metadata/properties" xmlns:ns2="f24ed430-32c5-47ab-813c-3e9b2520cfe5" xmlns:ns3="c17e9639-b666-416b-a8e7-045fee5d8ee6" targetNamespace="http://schemas.microsoft.com/office/2006/metadata/properties" ma:root="true" ma:fieldsID="8488c56623cac5f77df346c9e8a20c85" ns2:_="" ns3:_="">
    <xsd:import namespace="f24ed430-32c5-47ab-813c-3e9b2520cfe5"/>
    <xsd:import namespace="c17e9639-b666-416b-a8e7-045fee5d8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d430-32c5-47ab-813c-3e9b2520c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ac1ee50-b25d-44e4-8b22-3e9831eef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e9639-b666-416b-a8e7-045fee5d8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f796a7b-ad77-4ad4-98f7-4b212f8b1152}" ma:internalName="TaxCatchAll" ma:showField="CatchAllData" ma:web="c17e9639-b666-416b-a8e7-045fee5d8e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d430-32c5-47ab-813c-3e9b2520cfe5">
      <Terms xmlns="http://schemas.microsoft.com/office/infopath/2007/PartnerControls"/>
    </lcf76f155ced4ddcb4097134ff3c332f>
    <TaxCatchAll xmlns="c17e9639-b666-416b-a8e7-045fee5d8ee6" xsi:nil="true"/>
  </documentManagement>
</p:properties>
</file>

<file path=customXml/itemProps1.xml><?xml version="1.0" encoding="utf-8"?>
<ds:datastoreItem xmlns:ds="http://schemas.openxmlformats.org/officeDocument/2006/customXml" ds:itemID="{8CB69AA8-D531-46E3-A132-63C816AB2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d430-32c5-47ab-813c-3e9b2520cfe5"/>
    <ds:schemaRef ds:uri="c17e9639-b666-416b-a8e7-045fee5d8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  <ds:schemaRef ds:uri="f24ed430-32c5-47ab-813c-3e9b2520cfe5"/>
    <ds:schemaRef ds:uri="c17e9639-b666-416b-a8e7-045fee5d8e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Sally Mclean</cp:lastModifiedBy>
  <dcterms:created xsi:type="dcterms:W3CDTF">2012-07-11T10:01:28Z</dcterms:created>
  <dcterms:modified xsi:type="dcterms:W3CDTF">2025-05-09T17:50:41Z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0x010100EC79D09679B9A942941FE9E2117472FD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